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7779969ff67616f/Documents/Examinerande material/1MP205 Projektproduktion och mediekonceptutveckling/"/>
    </mc:Choice>
  </mc:AlternateContent>
  <xr:revisionPtr revIDLastSave="0" documentId="E15C3A3FC28C1747407FB5CFF7751BF8F3506694" xr6:coauthVersionLast="28" xr6:coauthVersionMax="28" xr10:uidLastSave="{00000000-0000-0000-0000-000000000000}"/>
  <bookViews>
    <workbookView xWindow="0" yWindow="0" windowWidth="28800" windowHeight="12210" xr2:uid="{00000000-000D-0000-FFFF-FFFF0000000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1" l="1"/>
  <c r="R19" i="1" s="1"/>
  <c r="O18" i="1"/>
  <c r="R18" i="1" s="1"/>
  <c r="C26" i="1"/>
  <c r="C29" i="1"/>
  <c r="O22" i="1"/>
  <c r="R22" i="1"/>
  <c r="O21" i="1"/>
  <c r="R21" i="1"/>
  <c r="O20" i="1"/>
  <c r="R20" i="1"/>
  <c r="O17" i="1"/>
  <c r="R17" i="1"/>
  <c r="O16" i="1"/>
  <c r="R16" i="1"/>
  <c r="C27" i="1"/>
  <c r="C30" i="1" l="1"/>
  <c r="C32" i="1" s="1"/>
  <c r="C33" i="1" s="1"/>
  <c r="C9" i="1" s="1"/>
</calcChain>
</file>

<file path=xl/sharedStrings.xml><?xml version="1.0" encoding="utf-8"?>
<sst xmlns="http://schemas.openxmlformats.org/spreadsheetml/2006/main" count="41" uniqueCount="41">
  <si>
    <t>Pink Taco PRODUCTION</t>
  </si>
  <si>
    <t>PRODUKTIONSKOSTNADER</t>
  </si>
  <si>
    <r>
      <t>Projektnamn:</t>
    </r>
    <r>
      <rPr>
        <sz val="12"/>
        <color theme="1"/>
        <rFont val="Arial"/>
        <family val="2"/>
      </rPr>
      <t xml:space="preserve"> Minuten med...</t>
    </r>
  </si>
  <si>
    <t>Vinstmarginal</t>
  </si>
  <si>
    <t>INKOMSTER</t>
  </si>
  <si>
    <t>Fakturering</t>
  </si>
  <si>
    <t>Annonser</t>
  </si>
  <si>
    <t>TOTALA INKOMSTER</t>
  </si>
  <si>
    <t>UTGIFTER</t>
  </si>
  <si>
    <t>Löner</t>
  </si>
  <si>
    <t>Projektledare</t>
  </si>
  <si>
    <t>Ekonom</t>
  </si>
  <si>
    <t>Kreatör</t>
  </si>
  <si>
    <t>Sociala medier</t>
  </si>
  <si>
    <t>Timlön</t>
  </si>
  <si>
    <t>Researcher deltagare</t>
  </si>
  <si>
    <t>Researcher användare</t>
  </si>
  <si>
    <t>Sociala avgifter</t>
  </si>
  <si>
    <t>Antal timmar/dag</t>
  </si>
  <si>
    <t>Lokalkostnad</t>
  </si>
  <si>
    <t>Kamera</t>
  </si>
  <si>
    <t>Programvara</t>
  </si>
  <si>
    <t>Bil</t>
  </si>
  <si>
    <t>Total kostnad för en månad/30 dagar</t>
  </si>
  <si>
    <t>Kommentar/Notering</t>
  </si>
  <si>
    <t>Adobe Creative Cloud</t>
  </si>
  <si>
    <t>Antal dagar/månad</t>
  </si>
  <si>
    <t>OH-kostnad</t>
  </si>
  <si>
    <t>Total månadskostnad</t>
  </si>
  <si>
    <t>Scripta/Assistent</t>
  </si>
  <si>
    <t>Total lönekostnad</t>
  </si>
  <si>
    <t>6 anställda / 1 projektledare</t>
  </si>
  <si>
    <t>Totala kostnader</t>
  </si>
  <si>
    <t>Totalt med vinst</t>
  </si>
  <si>
    <t>Kostnad (kronor/månad, exkl moms)</t>
  </si>
  <si>
    <t>Avis Minilease (kronor/dag)</t>
  </si>
  <si>
    <t>Sony FS5/Objektiv; Avskrivning 12 mån</t>
  </si>
  <si>
    <t>Årskostnad kr/kvm/år</t>
  </si>
  <si>
    <t>Vara/Tjänster</t>
  </si>
  <si>
    <t>Moms</t>
  </si>
  <si>
    <t>Total månadslön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</si>
</sst>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kr-41D]_-;\-* #,##0.00\ [$kr-41D]_-;_-* &quot;-&quot;??\ [$kr-41D]_-;_-@_-"/>
    <numFmt numFmtId="165" formatCode="_-* #,##0\ [$kr-41D]_-;\-* #,##0\ [$kr-41D]_-;_-* &quot;-&quot;??\ [$kr-41D]_-;_-@_-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99D6"/>
      <name val="Arial"/>
      <family val="2"/>
    </font>
    <font>
      <sz val="24"/>
      <color rgb="FF000000"/>
      <name val="Impact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0" fillId="0" borderId="0" xfId="0" applyBorder="1"/>
    <xf numFmtId="0" fontId="9" fillId="3" borderId="11" xfId="0" applyFont="1" applyFill="1" applyBorder="1"/>
    <xf numFmtId="0" fontId="9" fillId="3" borderId="3" xfId="0" applyFont="1" applyFill="1" applyBorder="1"/>
    <xf numFmtId="0" fontId="8" fillId="3" borderId="2" xfId="0" applyFont="1" applyFill="1" applyBorder="1"/>
    <xf numFmtId="0" fontId="8" fillId="3" borderId="3" xfId="0" applyFont="1" applyFill="1" applyBorder="1"/>
    <xf numFmtId="0" fontId="8" fillId="4" borderId="9" xfId="0" applyFont="1" applyFill="1" applyBorder="1"/>
    <xf numFmtId="0" fontId="0" fillId="4" borderId="10" xfId="0" applyFill="1" applyBorder="1"/>
    <xf numFmtId="0" fontId="0" fillId="4" borderId="1" xfId="0" applyFill="1" applyBorder="1"/>
    <xf numFmtId="0" fontId="0" fillId="4" borderId="5" xfId="0" applyFill="1" applyBorder="1"/>
    <xf numFmtId="0" fontId="0" fillId="4" borderId="0" xfId="0" applyFill="1"/>
    <xf numFmtId="0" fontId="0" fillId="4" borderId="8" xfId="0" applyFill="1" applyBorder="1"/>
    <xf numFmtId="0" fontId="8" fillId="4" borderId="11" xfId="0" applyFont="1" applyFill="1" applyBorder="1"/>
    <xf numFmtId="0" fontId="8" fillId="4" borderId="2" xfId="0" applyFont="1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11" xfId="0" applyFill="1" applyBorder="1"/>
    <xf numFmtId="0" fontId="8" fillId="4" borderId="3" xfId="0" applyFont="1" applyFill="1" applyBorder="1"/>
    <xf numFmtId="0" fontId="0" fillId="2" borderId="2" xfId="0" applyFont="1" applyFill="1" applyBorder="1"/>
    <xf numFmtId="0" fontId="2" fillId="2" borderId="11" xfId="0" applyFont="1" applyFill="1" applyBorder="1"/>
    <xf numFmtId="0" fontId="0" fillId="2" borderId="3" xfId="0" applyFill="1" applyBorder="1"/>
    <xf numFmtId="0" fontId="0" fillId="2" borderId="2" xfId="0" applyFill="1" applyBorder="1"/>
    <xf numFmtId="0" fontId="0" fillId="5" borderId="3" xfId="0" applyFill="1" applyBorder="1"/>
    <xf numFmtId="0" fontId="0" fillId="5" borderId="2" xfId="0" applyFill="1" applyBorder="1"/>
    <xf numFmtId="0" fontId="9" fillId="5" borderId="11" xfId="0" applyFont="1" applyFill="1" applyBorder="1"/>
    <xf numFmtId="0" fontId="0" fillId="6" borderId="2" xfId="0" applyFill="1" applyBorder="1"/>
    <xf numFmtId="0" fontId="2" fillId="6" borderId="11" xfId="0" applyFont="1" applyFill="1" applyBorder="1"/>
    <xf numFmtId="9" fontId="0" fillId="6" borderId="3" xfId="0" applyNumberFormat="1" applyFill="1" applyBorder="1"/>
    <xf numFmtId="0" fontId="8" fillId="4" borderId="0" xfId="0" applyFont="1" applyFill="1" applyBorder="1"/>
    <xf numFmtId="0" fontId="1" fillId="4" borderId="9" xfId="0" applyFont="1" applyFill="1" applyBorder="1"/>
    <xf numFmtId="0" fontId="1" fillId="4" borderId="2" xfId="0" applyFont="1" applyFill="1" applyBorder="1"/>
    <xf numFmtId="9" fontId="0" fillId="0" borderId="0" xfId="0" applyNumberFormat="1"/>
    <xf numFmtId="0" fontId="9" fillId="0" borderId="0" xfId="0" applyFont="1" applyBorder="1"/>
    <xf numFmtId="0" fontId="0" fillId="4" borderId="12" xfId="0" applyFill="1" applyBorder="1" applyAlignment="1">
      <alignment horizontal="left"/>
    </xf>
    <xf numFmtId="164" fontId="0" fillId="4" borderId="0" xfId="0" applyNumberFormat="1" applyFill="1"/>
    <xf numFmtId="164" fontId="8" fillId="4" borderId="0" xfId="0" applyNumberFormat="1" applyFont="1" applyFill="1"/>
    <xf numFmtId="164" fontId="8" fillId="4" borderId="11" xfId="0" applyNumberFormat="1" applyFont="1" applyFill="1" applyBorder="1"/>
    <xf numFmtId="164" fontId="8" fillId="4" borderId="9" xfId="0" applyNumberFormat="1" applyFont="1" applyFill="1" applyBorder="1"/>
    <xf numFmtId="164" fontId="8" fillId="4" borderId="2" xfId="0" applyNumberFormat="1" applyFont="1" applyFill="1" applyBorder="1"/>
    <xf numFmtId="164" fontId="8" fillId="3" borderId="2" xfId="0" applyNumberFormat="1" applyFont="1" applyFill="1" applyBorder="1"/>
    <xf numFmtId="164" fontId="0" fillId="4" borderId="3" xfId="0" applyNumberFormat="1" applyFill="1" applyBorder="1"/>
    <xf numFmtId="0" fontId="11" fillId="0" borderId="0" xfId="0" applyFont="1" applyBorder="1"/>
    <xf numFmtId="0" fontId="7" fillId="2" borderId="9" xfId="0" applyFont="1" applyFill="1" applyBorder="1"/>
    <xf numFmtId="0" fontId="8" fillId="4" borderId="7" xfId="0" applyFont="1" applyFill="1" applyBorder="1"/>
    <xf numFmtId="0" fontId="0" fillId="4" borderId="0" xfId="0" applyFont="1" applyFill="1"/>
    <xf numFmtId="0" fontId="8" fillId="4" borderId="6" xfId="0" applyFont="1" applyFill="1" applyBorder="1"/>
    <xf numFmtId="0" fontId="8" fillId="4" borderId="8" xfId="0" applyFont="1" applyFill="1" applyBorder="1"/>
    <xf numFmtId="10" fontId="8" fillId="4" borderId="8" xfId="0" applyNumberFormat="1" applyFont="1" applyFill="1" applyBorder="1"/>
    <xf numFmtId="0" fontId="0" fillId="4" borderId="5" xfId="0" applyFont="1" applyFill="1" applyBorder="1"/>
    <xf numFmtId="164" fontId="9" fillId="4" borderId="6" xfId="0" applyNumberFormat="1" applyFont="1" applyFill="1" applyBorder="1"/>
    <xf numFmtId="0" fontId="0" fillId="4" borderId="7" xfId="0" applyFont="1" applyFill="1" applyBorder="1"/>
    <xf numFmtId="164" fontId="9" fillId="4" borderId="8" xfId="0" applyNumberFormat="1" applyFont="1" applyFill="1" applyBorder="1"/>
    <xf numFmtId="0" fontId="8" fillId="4" borderId="1" xfId="0" applyFont="1" applyFill="1" applyBorder="1"/>
    <xf numFmtId="0" fontId="0" fillId="4" borderId="10" xfId="0" applyFont="1" applyFill="1" applyBorder="1"/>
    <xf numFmtId="0" fontId="8" fillId="4" borderId="10" xfId="0" applyFont="1" applyFill="1" applyBorder="1"/>
    <xf numFmtId="10" fontId="8" fillId="4" borderId="10" xfId="0" applyNumberFormat="1" applyFont="1" applyFill="1" applyBorder="1"/>
    <xf numFmtId="0" fontId="0" fillId="4" borderId="9" xfId="0" applyFont="1" applyFill="1" applyBorder="1"/>
    <xf numFmtId="0" fontId="0" fillId="4" borderId="1" xfId="0" applyFont="1" applyFill="1" applyBorder="1"/>
    <xf numFmtId="164" fontId="9" fillId="4" borderId="10" xfId="0" applyNumberFormat="1" applyFont="1" applyFill="1" applyBorder="1"/>
    <xf numFmtId="0" fontId="9" fillId="7" borderId="11" xfId="0" applyFont="1" applyFill="1" applyBorder="1"/>
    <xf numFmtId="0" fontId="8" fillId="7" borderId="2" xfId="0" applyFont="1" applyFill="1" applyBorder="1"/>
    <xf numFmtId="0" fontId="0" fillId="7" borderId="3" xfId="0" applyFont="1" applyFill="1" applyBorder="1"/>
    <xf numFmtId="0" fontId="9" fillId="7" borderId="4" xfId="0" applyFont="1" applyFill="1" applyBorder="1"/>
    <xf numFmtId="0" fontId="9" fillId="7" borderId="3" xfId="0" applyFont="1" applyFill="1" applyBorder="1"/>
    <xf numFmtId="0" fontId="0" fillId="7" borderId="2" xfId="0" applyFont="1" applyFill="1" applyBorder="1"/>
    <xf numFmtId="0" fontId="8" fillId="7" borderId="3" xfId="0" applyFont="1" applyFill="1" applyBorder="1"/>
    <xf numFmtId="0" fontId="2" fillId="7" borderId="3" xfId="0" applyFont="1" applyFill="1" applyBorder="1"/>
    <xf numFmtId="0" fontId="9" fillId="7" borderId="2" xfId="0" applyFont="1" applyFill="1" applyBorder="1"/>
    <xf numFmtId="0" fontId="9" fillId="6" borderId="11" xfId="0" applyFont="1" applyFill="1" applyBorder="1"/>
    <xf numFmtId="0" fontId="9" fillId="6" borderId="2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8" borderId="11" xfId="0" applyFont="1" applyFill="1" applyBorder="1"/>
    <xf numFmtId="0" fontId="0" fillId="8" borderId="2" xfId="0" applyFill="1" applyBorder="1"/>
    <xf numFmtId="9" fontId="0" fillId="8" borderId="3" xfId="1" applyFont="1" applyFill="1" applyBorder="1"/>
    <xf numFmtId="0" fontId="0" fillId="0" borderId="0" xfId="0" applyFill="1" applyBorder="1"/>
    <xf numFmtId="0" fontId="11" fillId="9" borderId="7" xfId="0" applyFont="1" applyFill="1" applyBorder="1"/>
    <xf numFmtId="0" fontId="0" fillId="9" borderId="0" xfId="0" applyFill="1"/>
    <xf numFmtId="164" fontId="11" fillId="9" borderId="6" xfId="0" applyNumberFormat="1" applyFont="1" applyFill="1" applyBorder="1"/>
    <xf numFmtId="0" fontId="11" fillId="9" borderId="1" xfId="0" applyFont="1" applyFill="1" applyBorder="1"/>
    <xf numFmtId="0" fontId="11" fillId="9" borderId="0" xfId="0" applyFont="1" applyFill="1" applyBorder="1"/>
    <xf numFmtId="0" fontId="11" fillId="9" borderId="10" xfId="0" applyFont="1" applyFill="1" applyBorder="1"/>
    <xf numFmtId="165" fontId="8" fillId="4" borderId="13" xfId="0" applyNumberFormat="1" applyFont="1" applyFill="1" applyBorder="1"/>
    <xf numFmtId="165" fontId="8" fillId="4" borderId="14" xfId="0" applyNumberFormat="1" applyFont="1" applyFill="1" applyBorder="1"/>
    <xf numFmtId="165" fontId="8" fillId="4" borderId="0" xfId="0" applyNumberFormat="1" applyFont="1" applyFill="1"/>
    <xf numFmtId="165" fontId="8" fillId="4" borderId="1" xfId="0" applyNumberFormat="1" applyFont="1" applyFill="1" applyBorder="1"/>
  </cellXfs>
  <cellStyles count="2">
    <cellStyle name="Normal" xfId="0" builtinId="0"/>
    <cellStyle name="Procent" xfId="1" builtinId="5"/>
  </cellStyles>
  <dxfs count="1">
    <dxf>
      <fill>
        <patternFill patternType="solid">
          <fgColor rgb="FFC9C9C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zoomScaleNormal="100" workbookViewId="0">
      <selection activeCell="H37" sqref="H37"/>
    </sheetView>
  </sheetViews>
  <sheetFormatPr defaultColWidth="11" defaultRowHeight="15.75" x14ac:dyDescent="0.25"/>
  <cols>
    <col min="3" max="3" width="17.875" customWidth="1"/>
    <col min="4" max="4" width="12.875" customWidth="1"/>
    <col min="6" max="6" width="9" customWidth="1"/>
    <col min="7" max="7" width="18.125" customWidth="1"/>
    <col min="8" max="8" width="7.375" customWidth="1"/>
    <col min="10" max="10" width="12.125" bestFit="1" customWidth="1"/>
    <col min="15" max="15" width="16.375" bestFit="1" customWidth="1"/>
    <col min="17" max="17" width="9" customWidth="1"/>
    <col min="18" max="18" width="16.375" customWidth="1"/>
  </cols>
  <sheetData>
    <row r="1" spans="1:18" x14ac:dyDescent="0.25">
      <c r="A1" s="1" t="s">
        <v>0</v>
      </c>
    </row>
    <row r="2" spans="1:18" ht="30" x14ac:dyDescent="0.4">
      <c r="A2" s="2" t="s">
        <v>1</v>
      </c>
    </row>
    <row r="3" spans="1:18" x14ac:dyDescent="0.25">
      <c r="A3" s="3" t="s">
        <v>2</v>
      </c>
    </row>
    <row r="5" spans="1:18" x14ac:dyDescent="0.25">
      <c r="A5" s="29" t="s">
        <v>3</v>
      </c>
      <c r="B5" s="28"/>
      <c r="C5" s="30">
        <v>0.2</v>
      </c>
      <c r="E5" t="s">
        <v>23</v>
      </c>
    </row>
    <row r="6" spans="1:18" x14ac:dyDescent="0.25">
      <c r="A6" s="75" t="s">
        <v>39</v>
      </c>
      <c r="B6" s="76"/>
      <c r="C6" s="77">
        <v>0.25</v>
      </c>
    </row>
    <row r="7" spans="1:18" x14ac:dyDescent="0.25">
      <c r="D7" s="4"/>
      <c r="E7" s="4"/>
      <c r="F7" s="4"/>
    </row>
    <row r="8" spans="1:18" x14ac:dyDescent="0.25">
      <c r="A8" s="22" t="s">
        <v>4</v>
      </c>
      <c r="B8" s="21"/>
      <c r="C8" s="23"/>
      <c r="D8" s="78"/>
      <c r="E8" s="4"/>
      <c r="F8" s="4"/>
    </row>
    <row r="9" spans="1:18" ht="18.75" x14ac:dyDescent="0.3">
      <c r="A9" s="79" t="s">
        <v>5</v>
      </c>
      <c r="B9" s="80"/>
      <c r="C9" s="81">
        <f>SUM(C33+C33*C6)</f>
        <v>382939.86</v>
      </c>
      <c r="D9" s="4"/>
      <c r="E9" s="4"/>
      <c r="F9" s="4"/>
    </row>
    <row r="10" spans="1:18" ht="18.75" x14ac:dyDescent="0.3">
      <c r="A10" s="82" t="s">
        <v>6</v>
      </c>
      <c r="B10" s="83"/>
      <c r="C10" s="84"/>
      <c r="D10" s="44"/>
      <c r="E10" s="4"/>
      <c r="F10" s="4"/>
    </row>
    <row r="11" spans="1:18" x14ac:dyDescent="0.25">
      <c r="A11" s="45" t="s">
        <v>7</v>
      </c>
      <c r="B11" s="24"/>
      <c r="C11" s="23"/>
      <c r="D11" s="78"/>
      <c r="E11" s="4"/>
      <c r="F11" s="4"/>
    </row>
    <row r="14" spans="1:18" ht="21" x14ac:dyDescent="0.35">
      <c r="A14" s="27" t="s">
        <v>8</v>
      </c>
      <c r="B14" s="26"/>
      <c r="C14" s="26"/>
      <c r="D14" s="25"/>
    </row>
    <row r="15" spans="1:18" ht="21" x14ac:dyDescent="0.35">
      <c r="A15" s="62" t="s">
        <v>9</v>
      </c>
      <c r="B15" s="63"/>
      <c r="C15" s="64"/>
      <c r="D15" s="65" t="s">
        <v>14</v>
      </c>
      <c r="E15" s="62" t="s">
        <v>18</v>
      </c>
      <c r="F15" s="66"/>
      <c r="G15" s="62" t="s">
        <v>26</v>
      </c>
      <c r="H15" s="67"/>
      <c r="I15" s="64"/>
      <c r="J15" s="62" t="s">
        <v>17</v>
      </c>
      <c r="K15" s="66"/>
      <c r="L15" s="62" t="s">
        <v>27</v>
      </c>
      <c r="M15" s="68"/>
      <c r="N15" s="62" t="s">
        <v>40</v>
      </c>
      <c r="O15" s="69"/>
      <c r="P15" s="62" t="s">
        <v>28</v>
      </c>
      <c r="Q15" s="70"/>
      <c r="R15" s="64"/>
    </row>
    <row r="16" spans="1:18" ht="21" x14ac:dyDescent="0.35">
      <c r="A16" s="46" t="s">
        <v>10</v>
      </c>
      <c r="B16" s="31"/>
      <c r="C16" s="47"/>
      <c r="D16" s="85">
        <v>140</v>
      </c>
      <c r="E16" s="46"/>
      <c r="F16" s="48">
        <v>8</v>
      </c>
      <c r="G16" s="46"/>
      <c r="H16" s="31"/>
      <c r="I16" s="49">
        <v>20</v>
      </c>
      <c r="J16" s="46"/>
      <c r="K16" s="50">
        <v>0.31419999999999998</v>
      </c>
      <c r="L16" s="46"/>
      <c r="M16" s="50">
        <v>0.25</v>
      </c>
      <c r="N16" s="47"/>
      <c r="O16" s="87">
        <f t="shared" ref="O16:O22" si="0">SUM(D16*F16*I16)</f>
        <v>22400</v>
      </c>
      <c r="P16" s="51"/>
      <c r="Q16" s="13"/>
      <c r="R16" s="52">
        <f t="shared" ref="R16:R22" si="1">SUM(O16+O16*M16+O16*K16)</f>
        <v>35038.080000000002</v>
      </c>
    </row>
    <row r="17" spans="1:19" ht="21" x14ac:dyDescent="0.35">
      <c r="A17" s="46" t="s">
        <v>12</v>
      </c>
      <c r="B17" s="31"/>
      <c r="C17" s="47"/>
      <c r="D17" s="85">
        <v>130</v>
      </c>
      <c r="E17" s="46"/>
      <c r="F17" s="49">
        <v>8</v>
      </c>
      <c r="G17" s="46"/>
      <c r="H17" s="31"/>
      <c r="I17" s="49">
        <v>20</v>
      </c>
      <c r="J17" s="46"/>
      <c r="K17" s="50">
        <v>0.31419999999999998</v>
      </c>
      <c r="L17" s="46"/>
      <c r="M17" s="50">
        <v>0.25</v>
      </c>
      <c r="N17" s="47"/>
      <c r="O17" s="87">
        <f t="shared" si="0"/>
        <v>20800</v>
      </c>
      <c r="P17" s="53"/>
      <c r="Q17" s="47"/>
      <c r="R17" s="54">
        <f t="shared" si="1"/>
        <v>32535.360000000001</v>
      </c>
    </row>
    <row r="18" spans="1:19" ht="21" x14ac:dyDescent="0.35">
      <c r="A18" s="46" t="s">
        <v>11</v>
      </c>
      <c r="B18" s="31"/>
      <c r="C18" s="47"/>
      <c r="D18" s="85">
        <v>130</v>
      </c>
      <c r="E18" s="46"/>
      <c r="F18" s="49">
        <v>8</v>
      </c>
      <c r="G18" s="46"/>
      <c r="H18" s="31"/>
      <c r="I18" s="49">
        <v>20</v>
      </c>
      <c r="J18" s="46"/>
      <c r="K18" s="50">
        <v>0.31419999999999998</v>
      </c>
      <c r="L18" s="46"/>
      <c r="M18" s="50">
        <v>0.25</v>
      </c>
      <c r="N18" s="47"/>
      <c r="O18" s="87">
        <f t="shared" si="0"/>
        <v>20800</v>
      </c>
      <c r="P18" s="53"/>
      <c r="Q18" s="47"/>
      <c r="R18" s="54">
        <f t="shared" si="1"/>
        <v>32535.360000000001</v>
      </c>
    </row>
    <row r="19" spans="1:19" ht="21" x14ac:dyDescent="0.35">
      <c r="A19" s="46" t="s">
        <v>13</v>
      </c>
      <c r="B19" s="31"/>
      <c r="C19" s="47"/>
      <c r="D19" s="85">
        <v>130</v>
      </c>
      <c r="E19" s="46"/>
      <c r="F19" s="49">
        <v>8</v>
      </c>
      <c r="G19" s="46"/>
      <c r="H19" s="31"/>
      <c r="I19" s="49">
        <v>20</v>
      </c>
      <c r="J19" s="46"/>
      <c r="K19" s="50">
        <v>0.31419999999999998</v>
      </c>
      <c r="L19" s="46"/>
      <c r="M19" s="50">
        <v>0.25</v>
      </c>
      <c r="N19" s="47"/>
      <c r="O19" s="87">
        <f t="shared" si="0"/>
        <v>20800</v>
      </c>
      <c r="P19" s="53"/>
      <c r="Q19" s="47"/>
      <c r="R19" s="54">
        <f t="shared" si="1"/>
        <v>32535.360000000001</v>
      </c>
    </row>
    <row r="20" spans="1:19" ht="21" x14ac:dyDescent="0.35">
      <c r="A20" s="46" t="s">
        <v>15</v>
      </c>
      <c r="B20" s="31"/>
      <c r="C20" s="47"/>
      <c r="D20" s="85">
        <v>130</v>
      </c>
      <c r="E20" s="46"/>
      <c r="F20" s="49">
        <v>8</v>
      </c>
      <c r="G20" s="46"/>
      <c r="H20" s="31"/>
      <c r="I20" s="49">
        <v>20</v>
      </c>
      <c r="J20" s="46"/>
      <c r="K20" s="50">
        <v>0.31419999999999998</v>
      </c>
      <c r="L20" s="46"/>
      <c r="M20" s="50">
        <v>0.25</v>
      </c>
      <c r="N20" s="47"/>
      <c r="O20" s="87">
        <f t="shared" si="0"/>
        <v>20800</v>
      </c>
      <c r="P20" s="53"/>
      <c r="Q20" s="47"/>
      <c r="R20" s="54">
        <f t="shared" si="1"/>
        <v>32535.360000000001</v>
      </c>
    </row>
    <row r="21" spans="1:19" ht="21" x14ac:dyDescent="0.35">
      <c r="A21" s="46" t="s">
        <v>16</v>
      </c>
      <c r="B21" s="31"/>
      <c r="C21" s="47"/>
      <c r="D21" s="85">
        <v>130</v>
      </c>
      <c r="E21" s="46"/>
      <c r="F21" s="49">
        <v>8</v>
      </c>
      <c r="G21" s="46"/>
      <c r="H21" s="31"/>
      <c r="I21" s="49">
        <v>20</v>
      </c>
      <c r="J21" s="46"/>
      <c r="K21" s="50">
        <v>0.31419999999999998</v>
      </c>
      <c r="L21" s="46"/>
      <c r="M21" s="50">
        <v>0.25</v>
      </c>
      <c r="N21" s="47"/>
      <c r="O21" s="87">
        <f t="shared" si="0"/>
        <v>20800</v>
      </c>
      <c r="P21" s="53"/>
      <c r="Q21" s="47"/>
      <c r="R21" s="54">
        <f t="shared" si="1"/>
        <v>32535.360000000001</v>
      </c>
    </row>
    <row r="22" spans="1:19" ht="21" x14ac:dyDescent="0.35">
      <c r="A22" s="9" t="s">
        <v>29</v>
      </c>
      <c r="B22" s="55"/>
      <c r="C22" s="56"/>
      <c r="D22" s="86">
        <v>130</v>
      </c>
      <c r="E22" s="9"/>
      <c r="F22" s="57">
        <v>8</v>
      </c>
      <c r="G22" s="9"/>
      <c r="H22" s="55"/>
      <c r="I22" s="57">
        <v>20</v>
      </c>
      <c r="J22" s="9"/>
      <c r="K22" s="58">
        <v>0.31419999999999998</v>
      </c>
      <c r="L22" s="9"/>
      <c r="M22" s="58">
        <v>0.25</v>
      </c>
      <c r="N22" s="59"/>
      <c r="O22" s="88">
        <f t="shared" si="0"/>
        <v>20800</v>
      </c>
      <c r="P22" s="59"/>
      <c r="Q22" s="60"/>
      <c r="R22" s="61">
        <f t="shared" si="1"/>
        <v>32535.360000000001</v>
      </c>
    </row>
    <row r="25" spans="1:19" ht="21" x14ac:dyDescent="0.35">
      <c r="A25" s="71" t="s">
        <v>38</v>
      </c>
      <c r="B25" s="72"/>
      <c r="C25" s="71" t="s">
        <v>34</v>
      </c>
      <c r="D25" s="72"/>
      <c r="E25" s="72"/>
      <c r="F25" s="72"/>
      <c r="G25" s="71" t="s">
        <v>24</v>
      </c>
      <c r="H25" s="72"/>
      <c r="I25" s="73"/>
      <c r="J25" s="74"/>
    </row>
    <row r="26" spans="1:19" ht="21" x14ac:dyDescent="0.35">
      <c r="A26" s="9" t="s">
        <v>19</v>
      </c>
      <c r="B26" s="10"/>
      <c r="C26" s="38">
        <f>SUM(I26*J26/12)</f>
        <v>16000</v>
      </c>
      <c r="D26" s="11"/>
      <c r="E26" s="11"/>
      <c r="F26" s="18"/>
      <c r="G26" s="12" t="s">
        <v>37</v>
      </c>
      <c r="H26" s="36"/>
      <c r="I26" s="37">
        <v>800</v>
      </c>
      <c r="J26" s="14">
        <v>240</v>
      </c>
    </row>
    <row r="27" spans="1:19" ht="21" x14ac:dyDescent="0.35">
      <c r="A27" s="15" t="s">
        <v>20</v>
      </c>
      <c r="B27" s="16"/>
      <c r="C27" s="39">
        <f>SUM(J27/12)</f>
        <v>4232</v>
      </c>
      <c r="D27" s="16"/>
      <c r="E27" s="17"/>
      <c r="F27" s="18"/>
      <c r="G27" s="19" t="s">
        <v>36</v>
      </c>
      <c r="H27" s="17"/>
      <c r="I27" s="17"/>
      <c r="J27" s="43">
        <v>50784</v>
      </c>
      <c r="Q27" s="4"/>
      <c r="R27" s="4"/>
      <c r="S27" s="4"/>
    </row>
    <row r="28" spans="1:19" ht="21" x14ac:dyDescent="0.35">
      <c r="A28" s="15" t="s">
        <v>21</v>
      </c>
      <c r="B28" s="20"/>
      <c r="C28" s="40">
        <v>671</v>
      </c>
      <c r="D28" s="31"/>
      <c r="E28" s="11"/>
      <c r="F28" s="18"/>
      <c r="G28" s="17" t="s">
        <v>25</v>
      </c>
      <c r="H28" s="17"/>
      <c r="I28" s="13"/>
      <c r="J28" s="43"/>
      <c r="N28" s="34"/>
      <c r="Q28" s="4"/>
      <c r="R28" s="4"/>
      <c r="S28" s="4"/>
    </row>
    <row r="29" spans="1:19" ht="21" x14ac:dyDescent="0.35">
      <c r="A29" s="15" t="s">
        <v>22</v>
      </c>
      <c r="B29" s="20"/>
      <c r="C29" s="39">
        <f>SUM(J29*30)</f>
        <v>4140</v>
      </c>
      <c r="D29" s="17"/>
      <c r="E29" s="17"/>
      <c r="F29" s="18"/>
      <c r="G29" s="32" t="s">
        <v>35</v>
      </c>
      <c r="H29" s="11"/>
      <c r="I29" s="17"/>
      <c r="J29" s="43">
        <v>138</v>
      </c>
      <c r="Q29" s="4"/>
      <c r="R29" s="4"/>
      <c r="S29" s="4"/>
    </row>
    <row r="30" spans="1:19" ht="21" x14ac:dyDescent="0.35">
      <c r="A30" s="16" t="s">
        <v>30</v>
      </c>
      <c r="B30" s="18"/>
      <c r="C30" s="41">
        <f>SUM(R16:R22)</f>
        <v>230250.23999999999</v>
      </c>
      <c r="D30" s="11"/>
      <c r="E30" s="17"/>
      <c r="F30" s="18"/>
      <c r="G30" s="33" t="s">
        <v>31</v>
      </c>
      <c r="H30" s="17"/>
      <c r="I30" s="17"/>
      <c r="J30" s="18"/>
      <c r="Q30" s="4"/>
      <c r="R30" s="4"/>
      <c r="S30" s="4"/>
    </row>
    <row r="31" spans="1:19" ht="21" x14ac:dyDescent="0.35">
      <c r="Q31" s="4"/>
      <c r="R31" s="35"/>
      <c r="S31" s="4"/>
    </row>
    <row r="32" spans="1:19" ht="21" x14ac:dyDescent="0.35">
      <c r="A32" s="5" t="s">
        <v>32</v>
      </c>
      <c r="B32" s="6"/>
      <c r="C32" s="42">
        <f>SUM(C26:C30)</f>
        <v>255293.24</v>
      </c>
      <c r="D32" s="7"/>
      <c r="E32" s="7"/>
      <c r="F32" s="8"/>
      <c r="G32" s="7"/>
      <c r="H32" s="7"/>
      <c r="I32" s="7"/>
      <c r="J32" s="8"/>
      <c r="Q32" s="4"/>
      <c r="R32" s="4"/>
      <c r="S32" s="4"/>
    </row>
    <row r="33" spans="1:19" ht="21" x14ac:dyDescent="0.35">
      <c r="A33" s="5" t="s">
        <v>33</v>
      </c>
      <c r="B33" s="6"/>
      <c r="C33" s="42">
        <f>SUM(C32+C32*C5)</f>
        <v>306351.88799999998</v>
      </c>
      <c r="D33" s="7"/>
      <c r="E33" s="7"/>
      <c r="F33" s="8"/>
      <c r="G33" s="7"/>
      <c r="H33" s="7"/>
      <c r="I33" s="7"/>
      <c r="J33" s="8"/>
      <c r="Q33" s="4"/>
      <c r="R33" s="4"/>
      <c r="S33" s="4"/>
    </row>
    <row r="34" spans="1:19" x14ac:dyDescent="0.25">
      <c r="Q34" s="4"/>
      <c r="R34" s="4"/>
      <c r="S34" s="4"/>
    </row>
  </sheetData>
  <sortState ref="G26:H30">
    <sortCondition sortBy="cellColor" ref="G26" dxfId="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Gustaf Rossi</dc:creator>
  <cp:lastModifiedBy>Gustaf Rossi</cp:lastModifiedBy>
  <dcterms:created xsi:type="dcterms:W3CDTF">2018-02-08T09:15:42Z</dcterms:created>
  <dcterms:modified xsi:type="dcterms:W3CDTF">2018-03-01T09:16:41Z</dcterms:modified>
</cp:coreProperties>
</file>